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КФО 4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<sst xmlns="http://schemas.openxmlformats.org/spreadsheetml/2006/main" count="49" uniqueCount="42">
  <si>
    <t>Отчет</t>
  </si>
  <si>
    <t>об использовании субсидии на финансовое обеспечение выполнения</t>
  </si>
  <si>
    <t>муниципального задания на оказание муниципальных услуг (выполнение работ)</t>
  </si>
  <si>
    <t>(наименование муниципального бюджетного или автономного учреждения)</t>
  </si>
  <si>
    <t>(поквартально, нарастающим итогом с начала финансового года)</t>
  </si>
  <si>
    <t>№ п/п</t>
  </si>
  <si>
    <t>Направление расходования</t>
  </si>
  <si>
    <t>КОСГУ</t>
  </si>
  <si>
    <t>Годовой плановый объем работ (тыс.руб.)</t>
  </si>
  <si>
    <t>Перечислено бюджетному или автономному учреждению на отчетную дату (тыс.руб.)</t>
  </si>
  <si>
    <t>Объем выполненных работ (тыс.руб.)</t>
  </si>
  <si>
    <t>Фактические расходы (тыс.руб.)</t>
  </si>
  <si>
    <t xml:space="preserve">Отклонение </t>
  </si>
  <si>
    <t>Причины отклонения</t>
  </si>
  <si>
    <t>Заработная плата</t>
  </si>
  <si>
    <t>Начисления на выплаты по оплате труда</t>
  </si>
  <si>
    <t>Иные выплаты</t>
  </si>
  <si>
    <t xml:space="preserve">Услуги связи </t>
  </si>
  <si>
    <t>Коммунальные услуги</t>
  </si>
  <si>
    <t>Работы, услуги по содержанию имущества</t>
  </si>
  <si>
    <t xml:space="preserve">Прочие работы, услуги </t>
  </si>
  <si>
    <t>Налоги, пошлины и сборы</t>
  </si>
  <si>
    <t xml:space="preserve">Штрафы, пени за нарушение законодательства </t>
  </si>
  <si>
    <t>Расходы по приобретению основных средств</t>
  </si>
  <si>
    <t>Расходы по приобретению материальных запасов</t>
  </si>
  <si>
    <t>Итого</t>
  </si>
  <si>
    <t>Руководитель муниципального</t>
  </si>
  <si>
    <t>бюджетного или автономного учреждения</t>
  </si>
  <si>
    <t>(подпись)</t>
  </si>
  <si>
    <t>(Ф.И.О)</t>
  </si>
  <si>
    <t>Главный бухгалтер</t>
  </si>
  <si>
    <t>9=6-8</t>
  </si>
  <si>
    <t xml:space="preserve">Остаток на начало года </t>
  </si>
  <si>
    <t>всего</t>
  </si>
  <si>
    <t>Код мероприятия</t>
  </si>
  <si>
    <t>Политайкина Н.Д.</t>
  </si>
  <si>
    <t>М.П.</t>
  </si>
  <si>
    <t>Муниципальное бюджетное общеобразовательное учреждение - школа № 35 имени А.Г. Перелыгина города Орла</t>
  </si>
  <si>
    <t>Страхование</t>
  </si>
  <si>
    <t>Расходы по приобретению горюче-смазочных материалов</t>
  </si>
  <si>
    <t>"____"__________________ 2023 г.</t>
  </si>
  <si>
    <t>за 1 полугодие 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</si>
</sst>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0_ ;[Red]\-#,##0.00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66" fontId="44" fillId="0" borderId="0" xfId="0" applyNumberFormat="1" applyFont="1" applyFill="1" applyAlignment="1">
      <alignment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vertical="center"/>
    </xf>
    <xf numFmtId="167" fontId="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7" fontId="6" fillId="33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67" fontId="45" fillId="33" borderId="10" xfId="0" applyNumberFormat="1" applyFont="1" applyFill="1" applyBorder="1" applyAlignment="1">
      <alignment vertical="center"/>
    </xf>
    <xf numFmtId="167" fontId="45" fillId="33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6" fontId="44" fillId="0" borderId="12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рка планов с ОЭФК и БУ на 1 ФЕВРАЛЯ 2016_Форма для сверки на 2020 год_Форма для сверки на 2020 год_Форма для сверки на 2020 год_Форма для сверки на 2020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46</xdr:row>
      <xdr:rowOff>142875</xdr:rowOff>
    </xdr:from>
    <xdr:to>
      <xdr:col>9</xdr:col>
      <xdr:colOff>600075</xdr:colOff>
      <xdr:row>56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001500"/>
          <a:ext cx="3771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36">
      <selection activeCell="L53" sqref="L53"/>
    </sheetView>
  </sheetViews>
  <sheetFormatPr defaultColWidth="9.140625" defaultRowHeight="15"/>
  <cols>
    <col min="1" max="1" width="3.57421875" style="1" customWidth="1"/>
    <col min="2" max="2" width="25.8515625" style="1" customWidth="1"/>
    <col min="3" max="3" width="8.28125" style="1" customWidth="1"/>
    <col min="4" max="4" width="11.421875" style="1" customWidth="1"/>
    <col min="5" max="5" width="16.7109375" style="1" customWidth="1"/>
    <col min="6" max="6" width="14.7109375" style="1" customWidth="1"/>
    <col min="7" max="7" width="13.7109375" style="1" customWidth="1"/>
    <col min="8" max="8" width="13.28125" style="1" customWidth="1"/>
    <col min="9" max="9" width="12.7109375" style="1" customWidth="1"/>
    <col min="10" max="10" width="11.00390625" style="1" customWidth="1"/>
    <col min="11" max="16384" width="9.140625" style="1" customWidth="1"/>
  </cols>
  <sheetData>
    <row r="1" spans="1:10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2:10" ht="9" customHeight="1">
      <c r="B4" s="13"/>
      <c r="C4" s="14"/>
      <c r="D4" s="14"/>
      <c r="E4" s="14"/>
      <c r="F4" s="14"/>
      <c r="G4" s="14"/>
      <c r="H4" s="14"/>
      <c r="I4" s="14"/>
      <c r="J4" s="14"/>
    </row>
    <row r="5" spans="1:10" ht="18" customHeight="1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5" customHeight="1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</row>
    <row r="7" spans="2:10" ht="3" customHeight="1">
      <c r="B7" s="15"/>
      <c r="C7" s="15"/>
      <c r="D7" s="15"/>
      <c r="E7" s="15"/>
      <c r="F7" s="15"/>
      <c r="G7" s="15"/>
      <c r="H7" s="15"/>
      <c r="I7" s="15"/>
      <c r="J7" s="14"/>
    </row>
    <row r="8" spans="2:10" ht="15" customHeight="1">
      <c r="B8" s="16"/>
      <c r="C8" s="16"/>
      <c r="D8" s="63" t="s">
        <v>41</v>
      </c>
      <c r="E8" s="63"/>
      <c r="F8" s="63"/>
      <c r="G8" s="63"/>
      <c r="H8" s="16"/>
      <c r="I8" s="16"/>
      <c r="J8" s="16"/>
    </row>
    <row r="9" spans="1:10" ht="15" customHeight="1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</row>
    <row r="10" ht="6" customHeight="1"/>
    <row r="11" spans="1:10" ht="93.75" customHeight="1">
      <c r="A11" s="37" t="s">
        <v>5</v>
      </c>
      <c r="B11" s="38" t="s">
        <v>6</v>
      </c>
      <c r="C11" s="38" t="s">
        <v>7</v>
      </c>
      <c r="D11" s="38" t="s">
        <v>34</v>
      </c>
      <c r="E11" s="38" t="s">
        <v>8</v>
      </c>
      <c r="F11" s="38" t="s">
        <v>9</v>
      </c>
      <c r="G11" s="38" t="s">
        <v>10</v>
      </c>
      <c r="H11" s="38" t="s">
        <v>11</v>
      </c>
      <c r="I11" s="38" t="s">
        <v>12</v>
      </c>
      <c r="J11" s="38" t="s">
        <v>13</v>
      </c>
    </row>
    <row r="12" spans="1:10" ht="15" customHeight="1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 t="s">
        <v>31</v>
      </c>
      <c r="J12" s="39">
        <v>10</v>
      </c>
    </row>
    <row r="13" spans="1:10" ht="25.5" customHeight="1">
      <c r="A13" s="22">
        <v>1</v>
      </c>
      <c r="B13" s="32" t="s">
        <v>14</v>
      </c>
      <c r="C13" s="23">
        <v>211</v>
      </c>
      <c r="D13" s="23">
        <v>9211</v>
      </c>
      <c r="E13" s="44">
        <v>22848.8</v>
      </c>
      <c r="F13" s="44">
        <v>16789.1378</v>
      </c>
      <c r="G13" s="45">
        <v>17240.38908</v>
      </c>
      <c r="H13" s="44">
        <v>16503.16467</v>
      </c>
      <c r="I13" s="44">
        <f>F13-H13</f>
        <v>285.97313000000213</v>
      </c>
      <c r="J13" s="21"/>
    </row>
    <row r="14" spans="1:10" ht="19.5" customHeight="1">
      <c r="A14" s="22">
        <v>2</v>
      </c>
      <c r="B14" s="34" t="s">
        <v>16</v>
      </c>
      <c r="C14" s="23">
        <v>212</v>
      </c>
      <c r="D14" s="23">
        <v>9215</v>
      </c>
      <c r="E14" s="44">
        <v>0</v>
      </c>
      <c r="F14" s="44">
        <v>0</v>
      </c>
      <c r="G14" s="44">
        <v>0</v>
      </c>
      <c r="H14" s="44">
        <v>0</v>
      </c>
      <c r="I14" s="44">
        <f aca="true" t="shared" si="0" ref="I14:I42">F14-H14</f>
        <v>0</v>
      </c>
      <c r="J14" s="21"/>
    </row>
    <row r="15" spans="1:10" ht="18" customHeight="1">
      <c r="A15" s="60">
        <v>3</v>
      </c>
      <c r="B15" s="61" t="s">
        <v>15</v>
      </c>
      <c r="C15" s="23">
        <v>213</v>
      </c>
      <c r="D15" s="23">
        <v>8213</v>
      </c>
      <c r="E15" s="44">
        <v>391.3559</v>
      </c>
      <c r="F15" s="44">
        <v>391.3559</v>
      </c>
      <c r="G15" s="45">
        <v>5163.04044</v>
      </c>
      <c r="H15" s="44">
        <v>391.3559</v>
      </c>
      <c r="I15" s="44">
        <f t="shared" si="0"/>
        <v>0</v>
      </c>
      <c r="J15" s="21"/>
    </row>
    <row r="16" spans="1:10" ht="18" customHeight="1">
      <c r="A16" s="60"/>
      <c r="B16" s="61"/>
      <c r="C16" s="23">
        <v>213</v>
      </c>
      <c r="D16" s="23">
        <v>9213</v>
      </c>
      <c r="E16" s="44">
        <v>5956.2</v>
      </c>
      <c r="F16" s="44">
        <v>2387.80828</v>
      </c>
      <c r="G16" s="45">
        <v>1032.57085</v>
      </c>
      <c r="H16" s="44">
        <v>2387.80828</v>
      </c>
      <c r="I16" s="44">
        <f t="shared" si="0"/>
        <v>0</v>
      </c>
      <c r="J16" s="21"/>
    </row>
    <row r="17" spans="1:10" ht="18" customHeight="1">
      <c r="A17" s="60">
        <v>4</v>
      </c>
      <c r="B17" s="61" t="s">
        <v>17</v>
      </c>
      <c r="C17" s="50">
        <v>221</v>
      </c>
      <c r="D17" s="23">
        <v>8221</v>
      </c>
      <c r="E17" s="44">
        <v>0</v>
      </c>
      <c r="F17" s="44">
        <v>0</v>
      </c>
      <c r="G17" s="44">
        <v>3.83888</v>
      </c>
      <c r="H17" s="44">
        <v>0</v>
      </c>
      <c r="I17" s="44">
        <f t="shared" si="0"/>
        <v>0</v>
      </c>
      <c r="J17" s="21"/>
    </row>
    <row r="18" spans="1:10" ht="18" customHeight="1">
      <c r="A18" s="60"/>
      <c r="B18" s="61"/>
      <c r="C18" s="50"/>
      <c r="D18" s="23">
        <v>9221</v>
      </c>
      <c r="E18" s="44">
        <v>9</v>
      </c>
      <c r="F18" s="44">
        <v>0</v>
      </c>
      <c r="G18" s="44">
        <v>1.72778</v>
      </c>
      <c r="H18" s="44">
        <v>0</v>
      </c>
      <c r="I18" s="44">
        <f t="shared" si="0"/>
        <v>0</v>
      </c>
      <c r="J18" s="25"/>
    </row>
    <row r="19" spans="1:10" ht="25.5" customHeight="1">
      <c r="A19" s="22">
        <v>5</v>
      </c>
      <c r="B19" s="34" t="s">
        <v>17</v>
      </c>
      <c r="C19" s="23">
        <v>221</v>
      </c>
      <c r="D19" s="23">
        <v>7130</v>
      </c>
      <c r="E19" s="44">
        <v>0</v>
      </c>
      <c r="F19" s="44">
        <v>0</v>
      </c>
      <c r="G19" s="44">
        <v>0</v>
      </c>
      <c r="H19" s="44">
        <v>0</v>
      </c>
      <c r="I19" s="44">
        <f t="shared" si="0"/>
        <v>0</v>
      </c>
      <c r="J19" s="21"/>
    </row>
    <row r="20" spans="1:10" ht="18" customHeight="1">
      <c r="A20" s="60">
        <v>6</v>
      </c>
      <c r="B20" s="64" t="s">
        <v>18</v>
      </c>
      <c r="C20" s="66">
        <v>223</v>
      </c>
      <c r="D20" s="23">
        <v>8231</v>
      </c>
      <c r="E20" s="44">
        <v>736.37229</v>
      </c>
      <c r="F20" s="44">
        <v>736.37229</v>
      </c>
      <c r="G20" s="44">
        <v>736.37229</v>
      </c>
      <c r="H20" s="44">
        <v>736.37229</v>
      </c>
      <c r="I20" s="44">
        <f t="shared" si="0"/>
        <v>0</v>
      </c>
      <c r="J20" s="21"/>
    </row>
    <row r="21" spans="1:10" ht="18" customHeight="1">
      <c r="A21" s="60"/>
      <c r="B21" s="64"/>
      <c r="C21" s="66"/>
      <c r="D21" s="23">
        <v>9231</v>
      </c>
      <c r="E21" s="44">
        <v>1600</v>
      </c>
      <c r="F21" s="44">
        <v>590.16116</v>
      </c>
      <c r="G21" s="44">
        <v>1395.55928</v>
      </c>
      <c r="H21" s="44">
        <v>590.16116</v>
      </c>
      <c r="I21" s="44">
        <f t="shared" si="0"/>
        <v>0</v>
      </c>
      <c r="J21" s="24"/>
    </row>
    <row r="22" spans="1:10" ht="25.5" customHeight="1">
      <c r="A22" s="22">
        <v>7</v>
      </c>
      <c r="B22" s="32" t="s">
        <v>18</v>
      </c>
      <c r="C22" s="23">
        <v>223</v>
      </c>
      <c r="D22" s="23">
        <v>9232</v>
      </c>
      <c r="E22" s="44">
        <v>0</v>
      </c>
      <c r="F22" s="44">
        <v>0</v>
      </c>
      <c r="G22" s="44">
        <v>0</v>
      </c>
      <c r="H22" s="44">
        <v>0</v>
      </c>
      <c r="I22" s="44">
        <f t="shared" si="0"/>
        <v>0</v>
      </c>
      <c r="J22" s="24"/>
    </row>
    <row r="23" spans="1:10" ht="18" customHeight="1">
      <c r="A23" s="60">
        <v>8</v>
      </c>
      <c r="B23" s="64" t="s">
        <v>18</v>
      </c>
      <c r="C23" s="23">
        <v>223</v>
      </c>
      <c r="D23" s="23">
        <v>8233</v>
      </c>
      <c r="E23" s="44">
        <v>372.18411</v>
      </c>
      <c r="F23" s="44">
        <v>372.18411</v>
      </c>
      <c r="G23" s="44">
        <f>285.92293+97.03934</f>
        <v>382.96227</v>
      </c>
      <c r="H23" s="44">
        <v>382.96227</v>
      </c>
      <c r="I23" s="44">
        <f>F23-H23+E46</f>
        <v>-1.4210854715202004E-14</v>
      </c>
      <c r="J23" s="24"/>
    </row>
    <row r="24" spans="1:10" ht="18" customHeight="1">
      <c r="A24" s="60"/>
      <c r="B24" s="64"/>
      <c r="C24" s="23">
        <v>223</v>
      </c>
      <c r="D24" s="23">
        <v>9233</v>
      </c>
      <c r="E24" s="44">
        <v>948</v>
      </c>
      <c r="F24" s="44">
        <v>82.53877</v>
      </c>
      <c r="G24" s="44">
        <v>455.21867</v>
      </c>
      <c r="H24" s="44">
        <v>82.53877</v>
      </c>
      <c r="I24" s="44">
        <f t="shared" si="0"/>
        <v>0</v>
      </c>
      <c r="J24" s="24"/>
    </row>
    <row r="25" spans="1:10" ht="18" customHeight="1">
      <c r="A25" s="60">
        <v>9</v>
      </c>
      <c r="B25" s="64" t="s">
        <v>18</v>
      </c>
      <c r="C25" s="50">
        <v>223</v>
      </c>
      <c r="D25" s="23">
        <v>8234</v>
      </c>
      <c r="E25" s="44">
        <v>14.63703</v>
      </c>
      <c r="F25" s="44">
        <v>14.63703</v>
      </c>
      <c r="G25" s="44">
        <v>53.90085</v>
      </c>
      <c r="H25" s="44">
        <v>14.63703</v>
      </c>
      <c r="I25" s="44">
        <f t="shared" si="0"/>
        <v>0</v>
      </c>
      <c r="J25" s="24"/>
    </row>
    <row r="26" spans="1:10" ht="18" customHeight="1">
      <c r="A26" s="60"/>
      <c r="B26" s="64"/>
      <c r="C26" s="50"/>
      <c r="D26" s="23">
        <v>9234</v>
      </c>
      <c r="E26" s="44">
        <v>121</v>
      </c>
      <c r="F26" s="44">
        <v>17.35378</v>
      </c>
      <c r="G26" s="44">
        <v>71.82264</v>
      </c>
      <c r="H26" s="44">
        <v>17.35378</v>
      </c>
      <c r="I26" s="44">
        <f>F26-H26</f>
        <v>0</v>
      </c>
      <c r="J26" s="24"/>
    </row>
    <row r="27" spans="1:10" ht="25.5" customHeight="1">
      <c r="A27" s="22">
        <v>10</v>
      </c>
      <c r="B27" s="5" t="s">
        <v>19</v>
      </c>
      <c r="C27" s="23">
        <v>225</v>
      </c>
      <c r="D27" s="23">
        <v>8225</v>
      </c>
      <c r="E27" s="44">
        <v>4.42582</v>
      </c>
      <c r="F27" s="44">
        <v>4.42582</v>
      </c>
      <c r="G27" s="44">
        <f>122.78761+9.24178</f>
        <v>132.02939</v>
      </c>
      <c r="H27" s="44">
        <v>13.6676</v>
      </c>
      <c r="I27" s="44">
        <f>F27-H27+E47</f>
        <v>0</v>
      </c>
      <c r="J27" s="25"/>
    </row>
    <row r="28" spans="1:10" ht="25.5" customHeight="1">
      <c r="A28" s="22">
        <v>11</v>
      </c>
      <c r="B28" s="5" t="s">
        <v>19</v>
      </c>
      <c r="C28" s="23">
        <v>225</v>
      </c>
      <c r="D28" s="23">
        <v>9225</v>
      </c>
      <c r="E28" s="44">
        <v>39</v>
      </c>
      <c r="F28" s="44">
        <v>9.6059</v>
      </c>
      <c r="G28" s="44">
        <v>40.15009</v>
      </c>
      <c r="H28" s="44">
        <v>9.6059</v>
      </c>
      <c r="I28" s="44">
        <f t="shared" si="0"/>
        <v>0</v>
      </c>
      <c r="J28" s="25"/>
    </row>
    <row r="29" spans="1:10" ht="25.5" customHeight="1">
      <c r="A29" s="22">
        <v>12</v>
      </c>
      <c r="B29" s="5" t="s">
        <v>20</v>
      </c>
      <c r="C29" s="23">
        <v>226</v>
      </c>
      <c r="D29" s="23">
        <v>8226</v>
      </c>
      <c r="E29" s="44">
        <v>14</v>
      </c>
      <c r="F29" s="44">
        <v>14</v>
      </c>
      <c r="G29" s="44">
        <f>134.8+63.846</f>
        <v>198.64600000000002</v>
      </c>
      <c r="H29" s="44">
        <v>77.846</v>
      </c>
      <c r="I29" s="44">
        <f>F29-H29+E48</f>
        <v>0</v>
      </c>
      <c r="J29" s="25"/>
    </row>
    <row r="30" spans="1:10" ht="25.5" customHeight="1">
      <c r="A30" s="22">
        <v>13</v>
      </c>
      <c r="B30" s="5" t="s">
        <v>20</v>
      </c>
      <c r="C30" s="23">
        <v>226</v>
      </c>
      <c r="D30" s="23">
        <v>9226</v>
      </c>
      <c r="E30" s="44">
        <v>688</v>
      </c>
      <c r="F30" s="44">
        <v>354.33978</v>
      </c>
      <c r="G30" s="44">
        <v>623.66878</v>
      </c>
      <c r="H30" s="44">
        <v>354.33978</v>
      </c>
      <c r="I30" s="44">
        <f t="shared" si="0"/>
        <v>0</v>
      </c>
      <c r="J30" s="25"/>
    </row>
    <row r="31" spans="1:10" ht="25.5" customHeight="1">
      <c r="A31" s="22">
        <v>14</v>
      </c>
      <c r="B31" s="5" t="s">
        <v>20</v>
      </c>
      <c r="C31" s="23">
        <v>226</v>
      </c>
      <c r="D31" s="23">
        <v>7130</v>
      </c>
      <c r="E31" s="44">
        <v>0</v>
      </c>
      <c r="F31" s="44">
        <v>0</v>
      </c>
      <c r="G31" s="44">
        <v>0</v>
      </c>
      <c r="H31" s="44">
        <v>0</v>
      </c>
      <c r="I31" s="44">
        <f t="shared" si="0"/>
        <v>0</v>
      </c>
      <c r="J31" s="25"/>
    </row>
    <row r="32" spans="1:10" ht="25.5" customHeight="1">
      <c r="A32" s="22">
        <v>15</v>
      </c>
      <c r="B32" s="35" t="s">
        <v>38</v>
      </c>
      <c r="C32" s="23">
        <v>227</v>
      </c>
      <c r="D32" s="23">
        <v>9227</v>
      </c>
      <c r="E32" s="44">
        <v>0</v>
      </c>
      <c r="F32" s="44">
        <v>0</v>
      </c>
      <c r="G32" s="44">
        <v>0</v>
      </c>
      <c r="H32" s="44">
        <v>0</v>
      </c>
      <c r="I32" s="44">
        <f t="shared" si="0"/>
        <v>0</v>
      </c>
      <c r="J32" s="25"/>
    </row>
    <row r="33" spans="1:10" ht="18" customHeight="1">
      <c r="A33" s="60">
        <v>16</v>
      </c>
      <c r="B33" s="49" t="s">
        <v>21</v>
      </c>
      <c r="C33" s="50">
        <v>291</v>
      </c>
      <c r="D33" s="23">
        <v>8291</v>
      </c>
      <c r="E33" s="44">
        <f>5.65-1.5524</f>
        <v>4.0976</v>
      </c>
      <c r="F33" s="44">
        <v>3.1</v>
      </c>
      <c r="G33" s="44">
        <v>3.1</v>
      </c>
      <c r="H33" s="44">
        <v>3.1</v>
      </c>
      <c r="I33" s="44">
        <f t="shared" si="0"/>
        <v>0</v>
      </c>
      <c r="J33" s="25"/>
    </row>
    <row r="34" spans="1:10" ht="18" customHeight="1">
      <c r="A34" s="60"/>
      <c r="B34" s="49"/>
      <c r="C34" s="50"/>
      <c r="D34" s="23">
        <v>9291</v>
      </c>
      <c r="E34" s="44">
        <v>69.089</v>
      </c>
      <c r="F34" s="44">
        <v>69.065</v>
      </c>
      <c r="G34" s="44">
        <v>72.96</v>
      </c>
      <c r="H34" s="44">
        <v>69.065</v>
      </c>
      <c r="I34" s="44">
        <f t="shared" si="0"/>
        <v>0</v>
      </c>
      <c r="J34" s="31"/>
    </row>
    <row r="35" spans="1:10" ht="18" customHeight="1">
      <c r="A35" s="60">
        <v>17</v>
      </c>
      <c r="B35" s="65" t="s">
        <v>22</v>
      </c>
      <c r="C35" s="23">
        <v>292</v>
      </c>
      <c r="D35" s="23">
        <v>8292</v>
      </c>
      <c r="E35" s="44">
        <v>12.52303</v>
      </c>
      <c r="F35" s="44">
        <v>12.52303</v>
      </c>
      <c r="G35" s="44">
        <v>12.52303</v>
      </c>
      <c r="H35" s="44">
        <v>12.52303</v>
      </c>
      <c r="I35" s="44">
        <f t="shared" si="0"/>
        <v>0</v>
      </c>
      <c r="J35" s="25"/>
    </row>
    <row r="36" spans="1:10" ht="18" customHeight="1">
      <c r="A36" s="60"/>
      <c r="B36" s="65"/>
      <c r="C36" s="23">
        <v>292</v>
      </c>
      <c r="D36" s="23">
        <v>9292</v>
      </c>
      <c r="E36" s="44">
        <f>353.95+1.5524</f>
        <v>355.50239999999997</v>
      </c>
      <c r="F36" s="44">
        <v>355.5024</v>
      </c>
      <c r="G36" s="44">
        <v>298.30135</v>
      </c>
      <c r="H36" s="44">
        <v>298.30135</v>
      </c>
      <c r="I36" s="44">
        <f t="shared" si="0"/>
        <v>57.20105000000001</v>
      </c>
      <c r="J36" s="21"/>
    </row>
    <row r="37" spans="1:10" ht="25.5" customHeight="1">
      <c r="A37" s="22">
        <v>18</v>
      </c>
      <c r="B37" s="36" t="s">
        <v>23</v>
      </c>
      <c r="C37" s="23">
        <v>310</v>
      </c>
      <c r="D37" s="23">
        <v>7130</v>
      </c>
      <c r="E37" s="44">
        <f>838.9799+158.0301</f>
        <v>997.01</v>
      </c>
      <c r="F37" s="44">
        <f>838.9799+158.0301</f>
        <v>997.01</v>
      </c>
      <c r="G37" s="44">
        <v>1581.2723</v>
      </c>
      <c r="H37" s="44">
        <f>838.9799+742.2924</f>
        <v>1581.2723</v>
      </c>
      <c r="I37" s="44">
        <f>F37-H37+E50</f>
        <v>158.03009999999995</v>
      </c>
      <c r="J37" s="25"/>
    </row>
    <row r="38" spans="1:10" ht="18" customHeight="1">
      <c r="A38" s="60">
        <v>19</v>
      </c>
      <c r="B38" s="48" t="s">
        <v>24</v>
      </c>
      <c r="C38" s="43">
        <v>346</v>
      </c>
      <c r="D38" s="23">
        <v>7130</v>
      </c>
      <c r="E38" s="44">
        <v>27.39</v>
      </c>
      <c r="F38" s="44">
        <v>27.39</v>
      </c>
      <c r="G38" s="44">
        <v>57.706</v>
      </c>
      <c r="H38" s="44">
        <f>27.39+30.316</f>
        <v>57.706</v>
      </c>
      <c r="I38" s="44">
        <f>F38-H38+E49</f>
        <v>0</v>
      </c>
      <c r="J38" s="29"/>
    </row>
    <row r="39" spans="1:10" ht="18" customHeight="1">
      <c r="A39" s="60"/>
      <c r="B39" s="48"/>
      <c r="C39" s="43">
        <v>346</v>
      </c>
      <c r="D39" s="43">
        <v>9340</v>
      </c>
      <c r="E39" s="44">
        <v>1.2001</v>
      </c>
      <c r="F39" s="44">
        <v>1.2001</v>
      </c>
      <c r="G39" s="44">
        <v>1.2001</v>
      </c>
      <c r="H39" s="44">
        <v>1.2001</v>
      </c>
      <c r="I39" s="44">
        <f>F39-H39</f>
        <v>0</v>
      </c>
      <c r="J39" s="29"/>
    </row>
    <row r="40" spans="1:10" ht="18" customHeight="1">
      <c r="A40" s="62"/>
      <c r="B40" s="48"/>
      <c r="C40" s="43">
        <v>349</v>
      </c>
      <c r="D40" s="23">
        <v>9340</v>
      </c>
      <c r="E40" s="44">
        <v>21.3499</v>
      </c>
      <c r="F40" s="44">
        <v>21.3499</v>
      </c>
      <c r="G40" s="44">
        <v>21.3499</v>
      </c>
      <c r="H40" s="44">
        <v>21.3499</v>
      </c>
      <c r="I40" s="44">
        <f t="shared" si="0"/>
        <v>0</v>
      </c>
      <c r="J40" s="29"/>
    </row>
    <row r="41" spans="1:10" ht="18" customHeight="1">
      <c r="A41" s="62"/>
      <c r="B41" s="48"/>
      <c r="C41" s="43">
        <v>340</v>
      </c>
      <c r="D41" s="23">
        <v>8340</v>
      </c>
      <c r="E41" s="44">
        <v>0</v>
      </c>
      <c r="F41" s="44">
        <v>0</v>
      </c>
      <c r="G41" s="44">
        <v>0.998</v>
      </c>
      <c r="H41" s="44">
        <v>0</v>
      </c>
      <c r="I41" s="44">
        <v>0</v>
      </c>
      <c r="J41" s="29"/>
    </row>
    <row r="42" spans="1:10" ht="37.5" customHeight="1">
      <c r="A42" s="22">
        <v>20</v>
      </c>
      <c r="B42" s="34" t="s">
        <v>39</v>
      </c>
      <c r="C42" s="23">
        <v>343</v>
      </c>
      <c r="D42" s="23">
        <v>9343</v>
      </c>
      <c r="E42" s="44">
        <v>0</v>
      </c>
      <c r="F42" s="44">
        <v>0</v>
      </c>
      <c r="G42" s="44">
        <v>0</v>
      </c>
      <c r="H42" s="44">
        <v>0</v>
      </c>
      <c r="I42" s="44">
        <f t="shared" si="0"/>
        <v>0</v>
      </c>
      <c r="J42" s="25"/>
    </row>
    <row r="43" spans="1:10" s="2" customFormat="1" ht="19.5" customHeight="1">
      <c r="A43" s="33"/>
      <c r="B43" s="40" t="s">
        <v>25</v>
      </c>
      <c r="C43" s="33"/>
      <c r="D43" s="33"/>
      <c r="E43" s="41">
        <f>SUM(E13:E42)</f>
        <v>35231.13717999999</v>
      </c>
      <c r="F43" s="41">
        <f>SUM(F13:F42)</f>
        <v>23251.061049999993</v>
      </c>
      <c r="G43" s="41">
        <f>SUM(G13:G42)</f>
        <v>29581.307969999998</v>
      </c>
      <c r="H43" s="41">
        <f>SUM(H13:H42)</f>
        <v>23606.331109999996</v>
      </c>
      <c r="I43" s="41">
        <f>SUM(I13:I42)</f>
        <v>501.2042800000021</v>
      </c>
      <c r="J43" s="42"/>
    </row>
    <row r="44" spans="1:10" s="2" customFormat="1" ht="13.5" customHeight="1">
      <c r="A44" s="6"/>
      <c r="B44" s="7"/>
      <c r="C44" s="6"/>
      <c r="D44" s="6"/>
      <c r="E44" s="8"/>
      <c r="F44" s="8"/>
      <c r="G44" s="8"/>
      <c r="H44" s="8"/>
      <c r="I44" s="8"/>
      <c r="J44" s="9"/>
    </row>
    <row r="45" spans="1:10" s="2" customFormat="1" ht="15">
      <c r="A45" s="6"/>
      <c r="B45" s="51" t="s">
        <v>32</v>
      </c>
      <c r="C45" s="53" t="s">
        <v>33</v>
      </c>
      <c r="D45" s="52"/>
      <c r="E45" s="26">
        <f>SUM(E46:E50)</f>
        <v>856.47434</v>
      </c>
      <c r="F45" s="8"/>
      <c r="G45" s="8"/>
      <c r="H45" s="8"/>
      <c r="I45" s="8"/>
      <c r="J45" s="9"/>
    </row>
    <row r="46" spans="1:10" s="2" customFormat="1" ht="15">
      <c r="A46" s="6"/>
      <c r="B46" s="51"/>
      <c r="C46" s="23">
        <v>223</v>
      </c>
      <c r="D46" s="23">
        <v>8233</v>
      </c>
      <c r="E46" s="27">
        <v>10.77816</v>
      </c>
      <c r="F46" s="8"/>
      <c r="G46" s="8"/>
      <c r="H46" s="8"/>
      <c r="I46" s="8"/>
      <c r="J46" s="9"/>
    </row>
    <row r="47" spans="1:10" s="2" customFormat="1" ht="15">
      <c r="A47" s="6"/>
      <c r="B47" s="51"/>
      <c r="C47" s="23">
        <v>225</v>
      </c>
      <c r="D47" s="23">
        <v>8225</v>
      </c>
      <c r="E47" s="27">
        <v>9.24178</v>
      </c>
      <c r="F47" s="8"/>
      <c r="G47" s="8"/>
      <c r="H47" s="8"/>
      <c r="I47" s="8"/>
      <c r="J47" s="9"/>
    </row>
    <row r="48" spans="1:10" s="2" customFormat="1" ht="15">
      <c r="A48" s="6"/>
      <c r="B48" s="51"/>
      <c r="C48" s="23">
        <v>226</v>
      </c>
      <c r="D48" s="23">
        <v>8226</v>
      </c>
      <c r="E48" s="27">
        <f>2.45+61.396</f>
        <v>63.846000000000004</v>
      </c>
      <c r="F48" s="8"/>
      <c r="G48" s="8"/>
      <c r="H48" s="8"/>
      <c r="I48" s="8"/>
      <c r="J48" s="9"/>
    </row>
    <row r="49" spans="1:10" s="2" customFormat="1" ht="12.75" customHeight="1">
      <c r="A49" s="6"/>
      <c r="B49" s="52"/>
      <c r="C49" s="23">
        <v>340</v>
      </c>
      <c r="D49" s="23">
        <v>7130</v>
      </c>
      <c r="E49" s="30">
        <v>30.316</v>
      </c>
      <c r="F49" s="8"/>
      <c r="G49" s="8"/>
      <c r="H49" s="8"/>
      <c r="I49" s="8"/>
      <c r="J49" s="9"/>
    </row>
    <row r="50" spans="1:10" s="2" customFormat="1" ht="12.75" customHeight="1">
      <c r="A50" s="6"/>
      <c r="B50" s="52"/>
      <c r="C50" s="20">
        <v>310</v>
      </c>
      <c r="D50" s="20">
        <v>7130</v>
      </c>
      <c r="E50" s="30">
        <v>742.2924</v>
      </c>
      <c r="F50" s="8"/>
      <c r="G50" s="8"/>
      <c r="H50" s="8"/>
      <c r="I50" s="8"/>
      <c r="J50" s="9"/>
    </row>
    <row r="51" spans="1:10" s="2" customFormat="1" ht="12.75" customHeight="1">
      <c r="A51" s="6"/>
      <c r="B51" s="7"/>
      <c r="C51" s="3"/>
      <c r="D51" s="3"/>
      <c r="E51" s="8"/>
      <c r="F51" s="8"/>
      <c r="G51" s="8"/>
      <c r="H51" s="8"/>
      <c r="I51" s="8"/>
      <c r="J51" s="9"/>
    </row>
    <row r="52" spans="1:10" s="2" customFormat="1" ht="12.75" customHeight="1">
      <c r="A52" s="6"/>
      <c r="B52" s="7"/>
      <c r="C52" s="3"/>
      <c r="D52" s="3"/>
      <c r="E52" s="8"/>
      <c r="F52" s="8"/>
      <c r="G52" s="8"/>
      <c r="H52" s="8"/>
      <c r="I52" s="8"/>
      <c r="J52" s="9"/>
    </row>
    <row r="53" spans="1:9" ht="12.75" customHeight="1">
      <c r="A53" s="17" t="s">
        <v>26</v>
      </c>
      <c r="B53" s="17"/>
      <c r="C53" s="2"/>
      <c r="D53" s="2"/>
      <c r="E53" s="4"/>
      <c r="F53" s="4"/>
      <c r="G53" s="10"/>
      <c r="I53" s="4"/>
    </row>
    <row r="54" spans="1:10" ht="12.75" customHeight="1">
      <c r="A54" s="17" t="s">
        <v>27</v>
      </c>
      <c r="B54" s="17"/>
      <c r="C54" s="2"/>
      <c r="D54" s="2"/>
      <c r="E54" s="4"/>
      <c r="F54" s="54"/>
      <c r="G54" s="54"/>
      <c r="H54" s="4"/>
      <c r="I54" s="46"/>
      <c r="J54" s="46"/>
    </row>
    <row r="55" spans="1:10" ht="12.75" customHeight="1">
      <c r="A55" s="18"/>
      <c r="B55" s="18"/>
      <c r="D55" s="4"/>
      <c r="E55" s="4"/>
      <c r="F55" s="47"/>
      <c r="G55" s="47"/>
      <c r="H55" s="4"/>
      <c r="I55" s="47"/>
      <c r="J55" s="47"/>
    </row>
    <row r="56" spans="1:10" ht="12.75" customHeight="1">
      <c r="A56" s="18"/>
      <c r="B56" s="18"/>
      <c r="D56" s="4"/>
      <c r="E56" s="4"/>
      <c r="F56" s="3"/>
      <c r="G56" s="3"/>
      <c r="H56" s="4"/>
      <c r="I56" s="3"/>
      <c r="J56" s="3"/>
    </row>
    <row r="57" spans="1:5" ht="12.75" customHeight="1">
      <c r="A57" s="18"/>
      <c r="B57" s="18"/>
      <c r="D57" s="4"/>
      <c r="E57" s="4"/>
    </row>
    <row r="58" spans="1:10" ht="12.75" customHeight="1">
      <c r="A58" s="17" t="s">
        <v>30</v>
      </c>
      <c r="B58" s="17"/>
      <c r="F58" s="55"/>
      <c r="G58" s="55"/>
      <c r="I58" s="46" t="s">
        <v>35</v>
      </c>
      <c r="J58" s="46"/>
    </row>
    <row r="59" spans="4:10" ht="12.75" customHeight="1">
      <c r="D59" s="4"/>
      <c r="E59" s="4"/>
      <c r="F59" s="47" t="s">
        <v>28</v>
      </c>
      <c r="G59" s="47"/>
      <c r="I59" s="47" t="s">
        <v>29</v>
      </c>
      <c r="J59" s="47"/>
    </row>
    <row r="60" spans="2:7" ht="12.75" customHeight="1">
      <c r="B60" s="11"/>
      <c r="C60" s="11"/>
      <c r="D60" s="12"/>
      <c r="E60" s="11"/>
      <c r="F60" s="11"/>
      <c r="G60" s="12"/>
    </row>
    <row r="61" spans="2:7" ht="12.75" customHeight="1">
      <c r="B61" s="11"/>
      <c r="C61" s="11"/>
      <c r="D61" s="11"/>
      <c r="E61" s="11"/>
      <c r="F61" s="11"/>
      <c r="G61" s="12"/>
    </row>
    <row r="62" spans="2:9" ht="12.75">
      <c r="B62" s="11"/>
      <c r="C62" s="19"/>
      <c r="D62" s="19"/>
      <c r="E62" s="28"/>
      <c r="F62" s="28"/>
      <c r="G62" s="28"/>
      <c r="H62" s="28"/>
      <c r="I62" s="28"/>
    </row>
    <row r="63" spans="3:9" ht="12.75">
      <c r="C63" s="19" t="s">
        <v>36</v>
      </c>
      <c r="D63" s="19"/>
      <c r="E63" s="28"/>
      <c r="F63" s="28" t="s">
        <v>40</v>
      </c>
      <c r="G63" s="28"/>
      <c r="I63" s="28"/>
    </row>
    <row r="64" ht="12.75">
      <c r="G64" s="12"/>
    </row>
    <row r="67" ht="12.75">
      <c r="G67" s="4"/>
    </row>
  </sheetData>
  <sheetProtection/>
  <mergeCells count="37">
    <mergeCell ref="D8:G8"/>
    <mergeCell ref="A15:A16"/>
    <mergeCell ref="B23:B24"/>
    <mergeCell ref="A23:A24"/>
    <mergeCell ref="B35:B36"/>
    <mergeCell ref="B20:B21"/>
    <mergeCell ref="A20:A21"/>
    <mergeCell ref="C20:C21"/>
    <mergeCell ref="B25:B26"/>
    <mergeCell ref="B15:B16"/>
    <mergeCell ref="A35:A36"/>
    <mergeCell ref="B17:B18"/>
    <mergeCell ref="F59:G59"/>
    <mergeCell ref="C25:C26"/>
    <mergeCell ref="A33:A34"/>
    <mergeCell ref="A38:A41"/>
    <mergeCell ref="C17:C18"/>
    <mergeCell ref="A17:A18"/>
    <mergeCell ref="I59:J59"/>
    <mergeCell ref="F54:G54"/>
    <mergeCell ref="F58:G58"/>
    <mergeCell ref="A1:J1"/>
    <mergeCell ref="A2:J2"/>
    <mergeCell ref="A3:J3"/>
    <mergeCell ref="A6:J6"/>
    <mergeCell ref="A9:J9"/>
    <mergeCell ref="A5:J5"/>
    <mergeCell ref="A25:A26"/>
    <mergeCell ref="I54:J54"/>
    <mergeCell ref="F55:G55"/>
    <mergeCell ref="I55:J55"/>
    <mergeCell ref="I58:J58"/>
    <mergeCell ref="B38:B41"/>
    <mergeCell ref="B33:B34"/>
    <mergeCell ref="C33:C34"/>
    <mergeCell ref="B45:B50"/>
    <mergeCell ref="C45:D45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2023-08-18T11:15:19Z</dcterms:modified>
  <cp:category/>
  <cp:version/>
  <cp:contentType/>
  <cp:contentStatus/>
</cp:coreProperties>
</file>