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КФО 5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<sst xmlns="http://schemas.openxmlformats.org/spreadsheetml/2006/main" count="61" uniqueCount="57">
  <si>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Отчет</t>
  </si>
  <si>
    <t>(наименование муниципального бюджетного или автономного учреждения)</t>
  </si>
  <si>
    <t>(поквартально, нарастающим итогом с начала финансового года)</t>
  </si>
  <si>
    <t>№ п/п</t>
  </si>
  <si>
    <t>Направление расходования</t>
  </si>
  <si>
    <t>КОСГУ</t>
  </si>
  <si>
    <t>Годовой плановый объем работ (тыс.руб.)</t>
  </si>
  <si>
    <t>Перечислено бюджетному или автономному учреждению на отчетную дату (тыс.руб.)</t>
  </si>
  <si>
    <t>Объем выполненных работ (тыс.руб.)</t>
  </si>
  <si>
    <t>Фактические расходы (тыс.руб.)</t>
  </si>
  <si>
    <t xml:space="preserve">Отклонение </t>
  </si>
  <si>
    <t>Причины отклонения</t>
  </si>
  <si>
    <t>Итого</t>
  </si>
  <si>
    <t>Руководитель муниципального</t>
  </si>
  <si>
    <t>бюджетного или автономного учреждения</t>
  </si>
  <si>
    <t>(подпись)</t>
  </si>
  <si>
    <t>(Ф.И.О)</t>
  </si>
  <si>
    <t>Главный бухгалтер</t>
  </si>
  <si>
    <t>9=6-8</t>
  </si>
  <si>
    <t>Код мероприятия</t>
  </si>
  <si>
    <t>Политайкина Н.Д.</t>
  </si>
  <si>
    <t>М.П.</t>
  </si>
  <si>
    <t xml:space="preserve">об использовании субсидии на иные цели, не связанные с финансовым обеспечением </t>
  </si>
  <si>
    <t>выполнения муниципального задания на оказание муниципальных услуг (выполнение работ)</t>
  </si>
  <si>
    <t>Остаток на начало года (разрешенный к использованию остаток целевых субсидий)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</si>
  <si>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</si>
  <si>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</si>
  <si>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Выполнение наказов избирателей депутатам Орловского областного Совета народных депутатов</t>
  </si>
  <si>
    <t>Субсидии бюджетным и автономным учреждениям на организацию питания</t>
  </si>
  <si>
    <t>Субсидия бюджетным и автономным учреждениям в целях осуществления мероприятий по содержанию имущества</t>
  </si>
  <si>
    <t>Субсидии бюджетным и автономным учреждениям на увеличение стоимости основных средств</t>
  </si>
  <si>
    <t>Субсидия бюджетным учреждениям образования на дополнительную ежемесячную выплату молодым специалистам</t>
  </si>
  <si>
    <t>Выполнение наказов избирателей депутатам Орловского городского Совета народных депутатов</t>
  </si>
  <si>
    <t>Кредиторская задолженность прошлых лет по питанию</t>
  </si>
  <si>
    <t>Кредиторская задолженность прошлых лет по начислениям на оплату труда</t>
  </si>
  <si>
    <t>Кредиторская задолженность прошлых лет по оплате услуг связи</t>
  </si>
  <si>
    <t>Кредиторская задолженность прошлых лет по оплате отопления и технологических нужд</t>
  </si>
  <si>
    <t>Кредиторская задолженность прошлых лет по оплате потребления газа</t>
  </si>
  <si>
    <t>Кредиторская задолженность прошлых лет по оплате потребления электрической энергии</t>
  </si>
  <si>
    <t>Кредиторская задолженность прошлых лет по оплате водоснабжения помещений</t>
  </si>
  <si>
    <t>Кредиторская задолженность прошлых лет по оплате работ, услуг по содержанию имущества</t>
  </si>
  <si>
    <t>Кредиторская задолженность прошлых лет по оплате прочих работ, услуг</t>
  </si>
  <si>
    <t>Кредиторская задолженность прошлых лет по налогам, пошлинам и сборам</t>
  </si>
  <si>
    <t>Кредиторская задолженность прошлых лет по штрафам, пени за нарушение законодательства</t>
  </si>
  <si>
    <t>Кредиторская задолженность прошлых лет на выполнение наказов избирателей депутатам Орловского городского Совета народных депутатов</t>
  </si>
  <si>
    <t>Муниципальное бюджетное общеобразовательное учреждение - школа № 35 имени А.Г. Перелыгина города Орла</t>
  </si>
  <si>
    <t>Кредиторская задолженность прошлых лет по расходам на увеличение стоимости материальных запасов</t>
  </si>
  <si>
    <t>Субсидии бюджетным и автономным учреждениям на проведение ремонта</t>
  </si>
  <si>
    <t>Субсидия бюджетным и автономным учреждениям на мероприятия по проведению оздоровительной кампании детей</t>
  </si>
  <si>
    <t>Субсидии бюджетным учреждениям на организацию питания в пришкольных лагерях</t>
  </si>
  <si>
    <t>Субсидия бюджетным учреждениям образования на единовременную выплату молодым специалистам</t>
  </si>
  <si>
    <t>22-53030-00000-00000</t>
  </si>
  <si>
    <t>22-53040-00000-00002</t>
  </si>
  <si>
    <t>23-53030-00000-00000</t>
  </si>
  <si>
    <t>23-53040-00000-00002</t>
  </si>
  <si>
    <t>"____"__________________ 2023 г.</t>
  </si>
  <si>
    <t>за 1 полугодие 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</si>
</sst>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4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 vertical="center" wrapText="1"/>
    </xf>
    <xf numFmtId="175" fontId="10" fillId="32" borderId="11" xfId="0" applyNumberFormat="1" applyFont="1" applyFill="1" applyBorder="1" applyAlignment="1">
      <alignment vertical="center"/>
    </xf>
    <xf numFmtId="175" fontId="6" fillId="32" borderId="11" xfId="0" applyNumberFormat="1" applyFont="1" applyFill="1" applyBorder="1" applyAlignment="1">
      <alignment vertical="center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 wrapText="1"/>
    </xf>
    <xf numFmtId="174" fontId="8" fillId="32" borderId="11" xfId="0" applyNumberFormat="1" applyFont="1" applyFill="1" applyBorder="1" applyAlignment="1">
      <alignment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horizontal="center" vertical="center"/>
    </xf>
    <xf numFmtId="2" fontId="8" fillId="32" borderId="11" xfId="0" applyNumberFormat="1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center" vertical="center"/>
    </xf>
    <xf numFmtId="2" fontId="6" fillId="32" borderId="11" xfId="0" applyNumberFormat="1" applyFont="1" applyFill="1" applyBorder="1" applyAlignment="1">
      <alignment vertical="center"/>
    </xf>
    <xf numFmtId="175" fontId="8" fillId="32" borderId="11" xfId="0" applyNumberFormat="1" applyFont="1" applyFill="1" applyBorder="1" applyAlignment="1">
      <alignment vertical="center"/>
    </xf>
    <xf numFmtId="0" fontId="10" fillId="32" borderId="11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left" vertical="center" wrapText="1"/>
    </xf>
    <xf numFmtId="0" fontId="11" fillId="32" borderId="14" xfId="0" applyFont="1" applyFill="1" applyBorder="1" applyAlignment="1">
      <alignment horizontal="left" vertical="center" wrapText="1"/>
    </xf>
    <xf numFmtId="0" fontId="0" fillId="32" borderId="14" xfId="0" applyFill="1" applyBorder="1" applyAlignment="1">
      <alignment horizontal="left" vertical="center" wrapText="1"/>
    </xf>
    <xf numFmtId="0" fontId="0" fillId="32" borderId="15" xfId="0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/>
    </xf>
    <xf numFmtId="174" fontId="6" fillId="32" borderId="13" xfId="0" applyNumberFormat="1" applyFont="1" applyFill="1" applyBorder="1" applyAlignment="1">
      <alignment horizontal="right" vertical="center"/>
    </xf>
    <xf numFmtId="174" fontId="6" fillId="32" borderId="15" xfId="0" applyNumberFormat="1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53</xdr:row>
      <xdr:rowOff>9525</xdr:rowOff>
    </xdr:from>
    <xdr:to>
      <xdr:col>9</xdr:col>
      <xdr:colOff>466725</xdr:colOff>
      <xdr:row>62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3411200"/>
          <a:ext cx="37719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44">
      <selection activeCell="N58" sqref="N58"/>
    </sheetView>
  </sheetViews>
  <sheetFormatPr defaultColWidth="9.140625" defaultRowHeight="15"/>
  <cols>
    <col min="1" max="1" width="3.57421875" style="1" customWidth="1"/>
    <col min="2" max="2" width="41.7109375" style="1" customWidth="1"/>
    <col min="3" max="3" width="9.7109375" style="1" customWidth="1"/>
    <col min="4" max="4" width="12.140625" style="1" customWidth="1"/>
    <col min="5" max="8" width="14.7109375" style="1" customWidth="1"/>
    <col min="9" max="9" width="12.28125" style="1" customWidth="1"/>
    <col min="10" max="10" width="11.00390625" style="1" customWidth="1"/>
    <col min="11" max="11" width="9.140625" style="1" customWidth="1"/>
    <col min="12" max="16384" width="9.140625" style="1" customWidth="1"/>
  </cols>
  <sheetData>
    <row r="1" spans="1:10" ht="1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" customHeight="1">
      <c r="A3" s="70" t="s">
        <v>23</v>
      </c>
      <c r="B3" s="70"/>
      <c r="C3" s="70"/>
      <c r="D3" s="70"/>
      <c r="E3" s="70"/>
      <c r="F3" s="70"/>
      <c r="G3" s="70"/>
      <c r="H3" s="70"/>
      <c r="I3" s="70"/>
      <c r="J3" s="70"/>
    </row>
    <row r="4" spans="2:10" ht="9" customHeight="1">
      <c r="B4" s="14"/>
      <c r="C4" s="15"/>
      <c r="D4" s="15"/>
      <c r="E4" s="15"/>
      <c r="F4" s="15"/>
      <c r="G4" s="15"/>
      <c r="H4" s="15"/>
      <c r="I4" s="15"/>
      <c r="J4" s="15"/>
    </row>
    <row r="5" spans="1:10" ht="27" customHeight="1">
      <c r="A5" s="72" t="s">
        <v>45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5" customHeight="1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2:10" ht="3" customHeight="1">
      <c r="B7" s="16"/>
      <c r="C7" s="16"/>
      <c r="D7" s="16"/>
      <c r="E7" s="16"/>
      <c r="F7" s="16"/>
      <c r="G7" s="16"/>
      <c r="H7" s="16"/>
      <c r="I7" s="16"/>
      <c r="J7" s="15"/>
    </row>
    <row r="8" spans="2:10" ht="15" customHeight="1">
      <c r="B8" s="17"/>
      <c r="C8" s="73" t="s">
        <v>56</v>
      </c>
      <c r="D8" s="73"/>
      <c r="E8" s="73"/>
      <c r="F8" s="73"/>
      <c r="G8" s="73"/>
      <c r="H8" s="17"/>
      <c r="I8" s="17"/>
      <c r="J8" s="17"/>
    </row>
    <row r="9" spans="1:10" ht="15" customHeight="1">
      <c r="A9" s="74" t="s">
        <v>2</v>
      </c>
      <c r="B9" s="74"/>
      <c r="C9" s="74"/>
      <c r="D9" s="74"/>
      <c r="E9" s="74"/>
      <c r="F9" s="74"/>
      <c r="G9" s="74"/>
      <c r="H9" s="74"/>
      <c r="I9" s="74"/>
      <c r="J9" s="74"/>
    </row>
    <row r="10" ht="6" customHeight="1"/>
    <row r="11" spans="1:10" ht="81.75" customHeight="1">
      <c r="A11" s="4" t="s">
        <v>3</v>
      </c>
      <c r="B11" s="5" t="s">
        <v>4</v>
      </c>
      <c r="C11" s="5" t="s">
        <v>5</v>
      </c>
      <c r="D11" s="5" t="s">
        <v>19</v>
      </c>
      <c r="E11" s="5" t="s">
        <v>6</v>
      </c>
      <c r="F11" s="5" t="s">
        <v>7</v>
      </c>
      <c r="G11" s="5" t="s">
        <v>8</v>
      </c>
      <c r="H11" s="5" t="s">
        <v>9</v>
      </c>
      <c r="I11" s="5" t="s">
        <v>10</v>
      </c>
      <c r="J11" s="5" t="s">
        <v>11</v>
      </c>
    </row>
    <row r="12" spans="1:10" ht="1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 t="s">
        <v>18</v>
      </c>
      <c r="J12" s="22">
        <v>10</v>
      </c>
    </row>
    <row r="13" spans="1:10" ht="18" customHeight="1">
      <c r="A13" s="46">
        <v>1</v>
      </c>
      <c r="B13" s="42" t="s">
        <v>25</v>
      </c>
      <c r="C13" s="30">
        <v>211</v>
      </c>
      <c r="D13" s="41" t="s">
        <v>51</v>
      </c>
      <c r="E13" s="40">
        <v>0</v>
      </c>
      <c r="F13" s="28">
        <v>0</v>
      </c>
      <c r="G13" s="28">
        <v>33.12386</v>
      </c>
      <c r="H13" s="28">
        <v>33.12386</v>
      </c>
      <c r="I13" s="28">
        <f>F13-H13+D55</f>
        <v>0</v>
      </c>
      <c r="J13" s="31"/>
    </row>
    <row r="14" spans="1:10" ht="18" customHeight="1">
      <c r="A14" s="47"/>
      <c r="B14" s="43"/>
      <c r="C14" s="30">
        <v>213</v>
      </c>
      <c r="D14" s="41"/>
      <c r="E14" s="28">
        <v>0</v>
      </c>
      <c r="F14" s="28">
        <v>0</v>
      </c>
      <c r="G14" s="28">
        <v>0</v>
      </c>
      <c r="H14" s="28">
        <v>0</v>
      </c>
      <c r="I14" s="28">
        <f aca="true" t="shared" si="0" ref="I14:I48">F14-H14</f>
        <v>0</v>
      </c>
      <c r="J14" s="32"/>
    </row>
    <row r="15" spans="1:10" ht="18" customHeight="1">
      <c r="A15" s="48"/>
      <c r="B15" s="44"/>
      <c r="C15" s="30">
        <v>211</v>
      </c>
      <c r="D15" s="41" t="s">
        <v>53</v>
      </c>
      <c r="E15" s="40">
        <v>1435.2</v>
      </c>
      <c r="F15" s="28">
        <v>974.01816</v>
      </c>
      <c r="G15" s="28">
        <v>604.38359</v>
      </c>
      <c r="H15" s="28">
        <v>604.38359</v>
      </c>
      <c r="I15" s="28">
        <f t="shared" si="0"/>
        <v>369.63456999999994</v>
      </c>
      <c r="J15" s="31"/>
    </row>
    <row r="16" spans="1:10" ht="18" customHeight="1">
      <c r="A16" s="49"/>
      <c r="B16" s="45"/>
      <c r="C16" s="30">
        <v>213</v>
      </c>
      <c r="D16" s="41"/>
      <c r="E16" s="28">
        <v>433.381</v>
      </c>
      <c r="F16" s="28">
        <v>265.93487</v>
      </c>
      <c r="G16" s="28">
        <v>182.52384</v>
      </c>
      <c r="H16" s="28">
        <v>182.52384</v>
      </c>
      <c r="I16" s="28">
        <f t="shared" si="0"/>
        <v>83.41102999999998</v>
      </c>
      <c r="J16" s="32"/>
    </row>
    <row r="17" spans="1:10" ht="30.75" customHeight="1">
      <c r="A17" s="46">
        <v>2</v>
      </c>
      <c r="B17" s="42" t="s">
        <v>26</v>
      </c>
      <c r="C17" s="50">
        <v>226</v>
      </c>
      <c r="D17" s="33" t="s">
        <v>52</v>
      </c>
      <c r="E17" s="28">
        <v>0</v>
      </c>
      <c r="F17" s="28">
        <v>0</v>
      </c>
      <c r="G17" s="28">
        <v>1266.3501</v>
      </c>
      <c r="H17" s="28">
        <v>1266.3501</v>
      </c>
      <c r="I17" s="28">
        <f>F17-H17+D56</f>
        <v>0</v>
      </c>
      <c r="J17" s="32"/>
    </row>
    <row r="18" spans="1:10" ht="35.25" customHeight="1">
      <c r="A18" s="53"/>
      <c r="B18" s="52"/>
      <c r="C18" s="51"/>
      <c r="D18" s="33" t="s">
        <v>54</v>
      </c>
      <c r="E18" s="28">
        <f>23.29407+207.55019+2098.56292</f>
        <v>2329.4071799999997</v>
      </c>
      <c r="F18" s="28">
        <v>1064.23266</v>
      </c>
      <c r="G18" s="28">
        <f>9.7548+86.6108+875.5672</f>
        <v>971.9327999999999</v>
      </c>
      <c r="H18" s="28">
        <v>971.9328</v>
      </c>
      <c r="I18" s="28">
        <f t="shared" si="0"/>
        <v>92.29985999999985</v>
      </c>
      <c r="J18" s="31"/>
    </row>
    <row r="19" spans="1:10" ht="25.5" customHeight="1" hidden="1">
      <c r="A19" s="21"/>
      <c r="B19" s="34" t="s">
        <v>27</v>
      </c>
      <c r="C19" s="30">
        <v>225</v>
      </c>
      <c r="D19" s="33">
        <v>5066</v>
      </c>
      <c r="E19" s="28"/>
      <c r="F19" s="28"/>
      <c r="G19" s="28"/>
      <c r="H19" s="28"/>
      <c r="I19" s="28">
        <f t="shared" si="0"/>
        <v>0</v>
      </c>
      <c r="J19" s="31"/>
    </row>
    <row r="20" spans="1:10" ht="19.5" customHeight="1">
      <c r="A20" s="75">
        <v>3</v>
      </c>
      <c r="B20" s="69" t="s">
        <v>28</v>
      </c>
      <c r="C20" s="30">
        <v>226</v>
      </c>
      <c r="D20" s="61">
        <v>5100</v>
      </c>
      <c r="E20" s="28">
        <f>308.7+286.74+180.99+178.77</f>
        <v>955.2</v>
      </c>
      <c r="F20" s="28">
        <v>301.44</v>
      </c>
      <c r="G20" s="28">
        <v>622.39</v>
      </c>
      <c r="H20" s="28">
        <v>447.01</v>
      </c>
      <c r="I20" s="28">
        <f>F20-H20+D53</f>
        <v>0</v>
      </c>
      <c r="J20" s="31"/>
    </row>
    <row r="21" spans="1:10" ht="19.5" customHeight="1">
      <c r="A21" s="75"/>
      <c r="B21" s="69"/>
      <c r="C21" s="30">
        <v>262</v>
      </c>
      <c r="D21" s="61"/>
      <c r="E21" s="28">
        <f>27.6+48.6</f>
        <v>76.2</v>
      </c>
      <c r="F21" s="28">
        <v>39</v>
      </c>
      <c r="G21" s="28">
        <v>53.1888</v>
      </c>
      <c r="H21" s="28">
        <v>53.1888</v>
      </c>
      <c r="I21" s="28">
        <f>F21-H21+D54</f>
        <v>0</v>
      </c>
      <c r="J21" s="31"/>
    </row>
    <row r="22" spans="1:10" ht="36.75" customHeight="1" hidden="1">
      <c r="A22" s="21"/>
      <c r="B22" s="34" t="s">
        <v>29</v>
      </c>
      <c r="C22" s="30">
        <v>228</v>
      </c>
      <c r="D22" s="30">
        <v>5220</v>
      </c>
      <c r="E22" s="28"/>
      <c r="F22" s="28"/>
      <c r="G22" s="28"/>
      <c r="H22" s="28"/>
      <c r="I22" s="28">
        <f t="shared" si="0"/>
        <v>0</v>
      </c>
      <c r="J22" s="31"/>
    </row>
    <row r="23" spans="1:10" ht="24.75" customHeight="1" hidden="1">
      <c r="A23" s="21"/>
      <c r="B23" s="34" t="s">
        <v>47</v>
      </c>
      <c r="C23" s="30">
        <v>225</v>
      </c>
      <c r="D23" s="30">
        <v>5250</v>
      </c>
      <c r="E23" s="28"/>
      <c r="F23" s="28"/>
      <c r="G23" s="28"/>
      <c r="H23" s="28"/>
      <c r="I23" s="28">
        <f t="shared" si="0"/>
        <v>0</v>
      </c>
      <c r="J23" s="31"/>
    </row>
    <row r="24" spans="1:10" ht="25.5" customHeight="1">
      <c r="A24" s="21">
        <v>4</v>
      </c>
      <c r="B24" s="34" t="s">
        <v>30</v>
      </c>
      <c r="C24" s="30">
        <v>310</v>
      </c>
      <c r="D24" s="30">
        <v>5310</v>
      </c>
      <c r="E24" s="28">
        <v>0</v>
      </c>
      <c r="F24" s="28">
        <v>0</v>
      </c>
      <c r="G24" s="28">
        <v>0</v>
      </c>
      <c r="H24" s="28">
        <v>0</v>
      </c>
      <c r="I24" s="28">
        <f t="shared" si="0"/>
        <v>0</v>
      </c>
      <c r="J24" s="31"/>
    </row>
    <row r="25" spans="1:10" ht="25.5" customHeight="1">
      <c r="A25" s="21">
        <v>5</v>
      </c>
      <c r="B25" s="34" t="s">
        <v>30</v>
      </c>
      <c r="C25" s="30">
        <v>228</v>
      </c>
      <c r="D25" s="30">
        <v>5220</v>
      </c>
      <c r="E25" s="28">
        <v>851.681</v>
      </c>
      <c r="F25" s="28">
        <v>255.5043</v>
      </c>
      <c r="G25" s="28">
        <f>596.1767+255.5043</f>
        <v>851.681</v>
      </c>
      <c r="H25" s="28">
        <v>255.5043</v>
      </c>
      <c r="I25" s="28">
        <f t="shared" si="0"/>
        <v>0</v>
      </c>
      <c r="J25" s="31"/>
    </row>
    <row r="26" spans="1:10" ht="36" customHeight="1">
      <c r="A26" s="21">
        <v>6</v>
      </c>
      <c r="B26" s="34" t="s">
        <v>48</v>
      </c>
      <c r="C26" s="30">
        <v>263</v>
      </c>
      <c r="D26" s="30">
        <v>5410</v>
      </c>
      <c r="E26" s="28">
        <v>0</v>
      </c>
      <c r="F26" s="28">
        <v>0</v>
      </c>
      <c r="G26" s="28">
        <v>0</v>
      </c>
      <c r="H26" s="28">
        <v>0</v>
      </c>
      <c r="I26" s="28">
        <f t="shared" si="0"/>
        <v>0</v>
      </c>
      <c r="J26" s="31"/>
    </row>
    <row r="27" spans="1:10" ht="20.25" customHeight="1" hidden="1">
      <c r="A27" s="75"/>
      <c r="B27" s="56" t="s">
        <v>50</v>
      </c>
      <c r="C27" s="35">
        <v>212</v>
      </c>
      <c r="D27" s="76">
        <v>5430</v>
      </c>
      <c r="E27" s="28"/>
      <c r="F27" s="28"/>
      <c r="G27" s="28"/>
      <c r="H27" s="28"/>
      <c r="I27" s="28">
        <f t="shared" si="0"/>
        <v>0</v>
      </c>
      <c r="J27" s="36"/>
    </row>
    <row r="28" spans="1:10" ht="20.25" customHeight="1" hidden="1">
      <c r="A28" s="75"/>
      <c r="B28" s="56"/>
      <c r="C28" s="35">
        <v>213</v>
      </c>
      <c r="D28" s="76"/>
      <c r="E28" s="28"/>
      <c r="F28" s="28"/>
      <c r="G28" s="28"/>
      <c r="H28" s="28"/>
      <c r="I28" s="28">
        <f t="shared" si="0"/>
        <v>0</v>
      </c>
      <c r="J28" s="36"/>
    </row>
    <row r="29" spans="1:10" ht="19.5" customHeight="1">
      <c r="A29" s="75">
        <v>7</v>
      </c>
      <c r="B29" s="69" t="s">
        <v>31</v>
      </c>
      <c r="C29" s="30">
        <v>212</v>
      </c>
      <c r="D29" s="61">
        <v>5450</v>
      </c>
      <c r="E29" s="28">
        <v>41.5</v>
      </c>
      <c r="F29" s="28">
        <v>11.21065</v>
      </c>
      <c r="G29" s="28">
        <v>11.21065</v>
      </c>
      <c r="H29" s="28">
        <v>11.21065</v>
      </c>
      <c r="I29" s="28">
        <f t="shared" si="0"/>
        <v>0</v>
      </c>
      <c r="J29" s="36"/>
    </row>
    <row r="30" spans="1:10" ht="19.5" customHeight="1">
      <c r="A30" s="75"/>
      <c r="B30" s="69"/>
      <c r="C30" s="30">
        <v>213</v>
      </c>
      <c r="D30" s="61"/>
      <c r="E30" s="28">
        <v>12.5</v>
      </c>
      <c r="F30" s="28">
        <v>3.38563</v>
      </c>
      <c r="G30" s="28">
        <v>3.38563</v>
      </c>
      <c r="H30" s="28">
        <v>3.38563</v>
      </c>
      <c r="I30" s="28">
        <f t="shared" si="0"/>
        <v>0</v>
      </c>
      <c r="J30" s="36"/>
    </row>
    <row r="31" spans="1:10" ht="23.25" customHeight="1">
      <c r="A31" s="21">
        <v>8</v>
      </c>
      <c r="B31" s="34" t="s">
        <v>49</v>
      </c>
      <c r="C31" s="30">
        <v>226</v>
      </c>
      <c r="D31" s="30">
        <v>5700</v>
      </c>
      <c r="E31" s="28">
        <v>438.45424</v>
      </c>
      <c r="F31" s="28">
        <v>0</v>
      </c>
      <c r="G31" s="28">
        <v>385.99497</v>
      </c>
      <c r="H31" s="28">
        <v>0</v>
      </c>
      <c r="I31" s="28">
        <f t="shared" si="0"/>
        <v>0</v>
      </c>
      <c r="J31" s="31"/>
    </row>
    <row r="32" spans="1:10" ht="19.5" customHeight="1">
      <c r="A32" s="46">
        <v>9</v>
      </c>
      <c r="B32" s="42" t="s">
        <v>32</v>
      </c>
      <c r="C32" s="30">
        <v>225</v>
      </c>
      <c r="D32" s="50">
        <v>7982</v>
      </c>
      <c r="E32" s="28">
        <v>350</v>
      </c>
      <c r="F32" s="28">
        <v>0</v>
      </c>
      <c r="G32" s="28">
        <v>249.048</v>
      </c>
      <c r="H32" s="28">
        <v>0</v>
      </c>
      <c r="I32" s="28">
        <f t="shared" si="0"/>
        <v>0</v>
      </c>
      <c r="J32" s="36"/>
    </row>
    <row r="33" spans="1:10" ht="19.5" customHeight="1">
      <c r="A33" s="53"/>
      <c r="B33" s="45"/>
      <c r="C33" s="30">
        <v>346</v>
      </c>
      <c r="D33" s="66"/>
      <c r="E33" s="28">
        <v>0</v>
      </c>
      <c r="F33" s="28">
        <v>0</v>
      </c>
      <c r="G33" s="28">
        <v>0</v>
      </c>
      <c r="H33" s="28">
        <v>0</v>
      </c>
      <c r="I33" s="28">
        <f t="shared" si="0"/>
        <v>0</v>
      </c>
      <c r="J33" s="36"/>
    </row>
    <row r="34" spans="1:10" ht="19.5" customHeight="1">
      <c r="A34" s="46">
        <v>10</v>
      </c>
      <c r="B34" s="42" t="s">
        <v>33</v>
      </c>
      <c r="C34" s="30">
        <v>226</v>
      </c>
      <c r="D34" s="50">
        <v>8100</v>
      </c>
      <c r="E34" s="28">
        <f>129.15+172.63512</f>
        <v>301.78512</v>
      </c>
      <c r="F34" s="28">
        <f>129.15+172.63512</f>
        <v>301.78512</v>
      </c>
      <c r="G34" s="28">
        <f>172.63512+129.15</f>
        <v>301.78512</v>
      </c>
      <c r="H34" s="28">
        <f>129.15+172.63512</f>
        <v>301.78512</v>
      </c>
      <c r="I34" s="28">
        <f t="shared" si="0"/>
        <v>0</v>
      </c>
      <c r="J34" s="36"/>
    </row>
    <row r="35" spans="1:10" ht="19.5" customHeight="1">
      <c r="A35" s="53"/>
      <c r="B35" s="52"/>
      <c r="C35" s="30">
        <v>262</v>
      </c>
      <c r="D35" s="51"/>
      <c r="E35" s="28">
        <v>0</v>
      </c>
      <c r="F35" s="28">
        <v>0</v>
      </c>
      <c r="G35" s="28">
        <v>0</v>
      </c>
      <c r="H35" s="28">
        <v>0</v>
      </c>
      <c r="I35" s="28">
        <f t="shared" si="0"/>
        <v>0</v>
      </c>
      <c r="J35" s="36"/>
    </row>
    <row r="36" spans="1:10" ht="25.5" customHeight="1">
      <c r="A36" s="21">
        <v>11</v>
      </c>
      <c r="B36" s="34" t="s">
        <v>34</v>
      </c>
      <c r="C36" s="30">
        <v>213</v>
      </c>
      <c r="D36" s="30">
        <v>8213</v>
      </c>
      <c r="E36" s="28">
        <v>61.65354</v>
      </c>
      <c r="F36" s="28">
        <v>61.65354</v>
      </c>
      <c r="G36" s="28">
        <v>61.65354</v>
      </c>
      <c r="H36" s="28">
        <v>61.65354</v>
      </c>
      <c r="I36" s="28">
        <f t="shared" si="0"/>
        <v>0</v>
      </c>
      <c r="J36" s="36"/>
    </row>
    <row r="37" spans="1:10" ht="25.5" customHeight="1">
      <c r="A37" s="21">
        <v>12</v>
      </c>
      <c r="B37" s="34" t="s">
        <v>35</v>
      </c>
      <c r="C37" s="30">
        <v>221</v>
      </c>
      <c r="D37" s="30">
        <v>8221</v>
      </c>
      <c r="E37" s="28">
        <v>0</v>
      </c>
      <c r="F37" s="28">
        <v>0</v>
      </c>
      <c r="G37" s="28">
        <v>0</v>
      </c>
      <c r="H37" s="28">
        <v>0</v>
      </c>
      <c r="I37" s="28">
        <f t="shared" si="0"/>
        <v>0</v>
      </c>
      <c r="J37" s="36"/>
    </row>
    <row r="38" spans="1:10" ht="25.5" customHeight="1">
      <c r="A38" s="21">
        <v>13</v>
      </c>
      <c r="B38" s="34" t="s">
        <v>40</v>
      </c>
      <c r="C38" s="30">
        <v>225</v>
      </c>
      <c r="D38" s="30">
        <v>8225</v>
      </c>
      <c r="E38" s="28">
        <v>8.57655</v>
      </c>
      <c r="F38" s="28">
        <v>8.57655</v>
      </c>
      <c r="G38" s="28">
        <f>109.5073+3.31347</f>
        <v>112.82077</v>
      </c>
      <c r="H38" s="28">
        <v>11.89002</v>
      </c>
      <c r="I38" s="28">
        <f>F38-H38+D57</f>
        <v>0</v>
      </c>
      <c r="J38" s="36"/>
    </row>
    <row r="39" spans="1:10" ht="25.5" customHeight="1">
      <c r="A39" s="21">
        <v>14</v>
      </c>
      <c r="B39" s="34" t="s">
        <v>41</v>
      </c>
      <c r="C39" s="30">
        <v>226</v>
      </c>
      <c r="D39" s="30">
        <v>8226</v>
      </c>
      <c r="E39" s="28">
        <v>0</v>
      </c>
      <c r="F39" s="28">
        <v>0</v>
      </c>
      <c r="G39" s="28">
        <v>31.2</v>
      </c>
      <c r="H39" s="28">
        <v>0</v>
      </c>
      <c r="I39" s="28">
        <f t="shared" si="0"/>
        <v>0</v>
      </c>
      <c r="J39" s="36"/>
    </row>
    <row r="40" spans="1:10" ht="25.5" customHeight="1">
      <c r="A40" s="21">
        <v>15</v>
      </c>
      <c r="B40" s="34" t="s">
        <v>36</v>
      </c>
      <c r="C40" s="30">
        <v>223</v>
      </c>
      <c r="D40" s="30">
        <v>8231</v>
      </c>
      <c r="E40" s="28">
        <v>0</v>
      </c>
      <c r="F40" s="28">
        <v>0</v>
      </c>
      <c r="G40" s="28">
        <v>0</v>
      </c>
      <c r="H40" s="28">
        <v>0</v>
      </c>
      <c r="I40" s="28">
        <f t="shared" si="0"/>
        <v>0</v>
      </c>
      <c r="J40" s="36"/>
    </row>
    <row r="41" spans="1:10" ht="25.5" customHeight="1">
      <c r="A41" s="21">
        <v>16</v>
      </c>
      <c r="B41" s="34" t="s">
        <v>37</v>
      </c>
      <c r="C41" s="30">
        <v>223</v>
      </c>
      <c r="D41" s="30">
        <v>8232</v>
      </c>
      <c r="E41" s="28">
        <v>0</v>
      </c>
      <c r="F41" s="28">
        <v>0</v>
      </c>
      <c r="G41" s="28">
        <v>0</v>
      </c>
      <c r="H41" s="28">
        <v>0</v>
      </c>
      <c r="I41" s="28">
        <f t="shared" si="0"/>
        <v>0</v>
      </c>
      <c r="J41" s="36"/>
    </row>
    <row r="42" spans="1:10" ht="25.5" customHeight="1">
      <c r="A42" s="21">
        <v>17</v>
      </c>
      <c r="B42" s="34" t="s">
        <v>38</v>
      </c>
      <c r="C42" s="30">
        <v>223</v>
      </c>
      <c r="D42" s="30">
        <v>8233</v>
      </c>
      <c r="E42" s="28">
        <v>0</v>
      </c>
      <c r="F42" s="28">
        <v>0</v>
      </c>
      <c r="G42" s="28">
        <v>0</v>
      </c>
      <c r="H42" s="28">
        <v>0</v>
      </c>
      <c r="I42" s="28">
        <f t="shared" si="0"/>
        <v>0</v>
      </c>
      <c r="J42" s="36"/>
    </row>
    <row r="43" spans="1:10" ht="25.5" customHeight="1">
      <c r="A43" s="21">
        <v>18</v>
      </c>
      <c r="B43" s="34" t="s">
        <v>39</v>
      </c>
      <c r="C43" s="30">
        <v>223</v>
      </c>
      <c r="D43" s="30">
        <v>8234</v>
      </c>
      <c r="E43" s="28">
        <v>0</v>
      </c>
      <c r="F43" s="28">
        <v>0</v>
      </c>
      <c r="G43" s="28">
        <v>8.3869</v>
      </c>
      <c r="H43" s="28">
        <v>0</v>
      </c>
      <c r="I43" s="28">
        <f t="shared" si="0"/>
        <v>0</v>
      </c>
      <c r="J43" s="36"/>
    </row>
    <row r="44" spans="1:10" ht="25.5" customHeight="1">
      <c r="A44" s="21">
        <v>19</v>
      </c>
      <c r="B44" s="34" t="s">
        <v>42</v>
      </c>
      <c r="C44" s="30">
        <v>291</v>
      </c>
      <c r="D44" s="30">
        <v>8291</v>
      </c>
      <c r="E44" s="28">
        <v>0</v>
      </c>
      <c r="F44" s="28">
        <v>0</v>
      </c>
      <c r="G44" s="28">
        <v>0</v>
      </c>
      <c r="H44" s="28">
        <v>0</v>
      </c>
      <c r="I44" s="28">
        <f t="shared" si="0"/>
        <v>0</v>
      </c>
      <c r="J44" s="36"/>
    </row>
    <row r="45" spans="1:10" ht="25.5" customHeight="1">
      <c r="A45" s="21">
        <v>20</v>
      </c>
      <c r="B45" s="34" t="s">
        <v>43</v>
      </c>
      <c r="C45" s="30">
        <v>292</v>
      </c>
      <c r="D45" s="30">
        <v>8292</v>
      </c>
      <c r="E45" s="28">
        <v>0</v>
      </c>
      <c r="F45" s="28">
        <v>0</v>
      </c>
      <c r="G45" s="28">
        <v>0</v>
      </c>
      <c r="H45" s="28">
        <v>0</v>
      </c>
      <c r="I45" s="28">
        <f t="shared" si="0"/>
        <v>0</v>
      </c>
      <c r="J45" s="36"/>
    </row>
    <row r="46" spans="1:10" ht="25.5" customHeight="1">
      <c r="A46" s="21">
        <v>21</v>
      </c>
      <c r="B46" s="34" t="s">
        <v>46</v>
      </c>
      <c r="C46" s="30">
        <v>346</v>
      </c>
      <c r="D46" s="30">
        <v>8340</v>
      </c>
      <c r="E46" s="28">
        <v>0</v>
      </c>
      <c r="F46" s="28">
        <v>0</v>
      </c>
      <c r="G46" s="28">
        <v>3.29726</v>
      </c>
      <c r="H46" s="28">
        <v>0</v>
      </c>
      <c r="I46" s="28">
        <f t="shared" si="0"/>
        <v>0</v>
      </c>
      <c r="J46" s="36"/>
    </row>
    <row r="47" spans="1:10" ht="36" customHeight="1">
      <c r="A47" s="21">
        <v>22</v>
      </c>
      <c r="B47" s="34" t="s">
        <v>44</v>
      </c>
      <c r="C47" s="30">
        <v>346</v>
      </c>
      <c r="D47" s="30">
        <v>8982</v>
      </c>
      <c r="E47" s="28">
        <v>0</v>
      </c>
      <c r="F47" s="28">
        <v>0</v>
      </c>
      <c r="G47" s="28">
        <v>1.5</v>
      </c>
      <c r="H47" s="28">
        <v>0</v>
      </c>
      <c r="I47" s="28">
        <f t="shared" si="0"/>
        <v>0</v>
      </c>
      <c r="J47" s="36"/>
    </row>
    <row r="48" spans="1:10" ht="29.25" customHeight="1">
      <c r="A48" s="21">
        <v>23</v>
      </c>
      <c r="B48" s="34" t="s">
        <v>27</v>
      </c>
      <c r="C48" s="30">
        <v>310</v>
      </c>
      <c r="D48" s="30">
        <v>5066</v>
      </c>
      <c r="E48" s="28">
        <v>200</v>
      </c>
      <c r="F48" s="28">
        <v>0</v>
      </c>
      <c r="G48" s="28">
        <v>200</v>
      </c>
      <c r="H48" s="28">
        <v>0</v>
      </c>
      <c r="I48" s="28">
        <f t="shared" si="0"/>
        <v>0</v>
      </c>
      <c r="J48" s="36"/>
    </row>
    <row r="49" spans="1:10" s="2" customFormat="1" ht="19.5" customHeight="1">
      <c r="A49" s="24"/>
      <c r="B49" s="37" t="s">
        <v>12</v>
      </c>
      <c r="C49" s="38"/>
      <c r="D49" s="38"/>
      <c r="E49" s="29">
        <f>SUM(E13:E48)</f>
        <v>7495.53863</v>
      </c>
      <c r="F49" s="29">
        <f>SUM(F13:F48)</f>
        <v>3286.74148</v>
      </c>
      <c r="G49" s="29">
        <f>SUM(G13:G48)</f>
        <v>5955.856830000001</v>
      </c>
      <c r="H49" s="29">
        <f>SUM(H13:H48)</f>
        <v>4203.94225</v>
      </c>
      <c r="I49" s="29">
        <f>SUM(I13:I48)</f>
        <v>545.3454599999998</v>
      </c>
      <c r="J49" s="39"/>
    </row>
    <row r="50" spans="1:10" s="2" customFormat="1" ht="9" customHeight="1">
      <c r="A50" s="7"/>
      <c r="B50" s="8"/>
      <c r="C50" s="7"/>
      <c r="D50" s="7"/>
      <c r="E50" s="9"/>
      <c r="F50" s="9"/>
      <c r="G50" s="9"/>
      <c r="H50" s="9"/>
      <c r="I50" s="9"/>
      <c r="J50" s="10"/>
    </row>
    <row r="51" spans="1:10" s="2" customFormat="1" ht="15" customHeight="1">
      <c r="A51" s="7"/>
      <c r="B51" s="62" t="s">
        <v>24</v>
      </c>
      <c r="C51" s="63"/>
      <c r="D51" s="67">
        <f>SUM(D52:D57)</f>
        <v>1462.5462300000002</v>
      </c>
      <c r="E51" s="9"/>
      <c r="F51" s="9"/>
      <c r="G51" s="9"/>
      <c r="H51" s="9"/>
      <c r="I51" s="10"/>
      <c r="J51" s="6"/>
    </row>
    <row r="52" spans="1:10" s="2" customFormat="1" ht="15" customHeight="1">
      <c r="A52" s="7"/>
      <c r="B52" s="64"/>
      <c r="C52" s="65"/>
      <c r="D52" s="68"/>
      <c r="E52" s="9"/>
      <c r="F52" s="9"/>
      <c r="G52" s="9"/>
      <c r="H52" s="9"/>
      <c r="I52" s="10"/>
      <c r="J52" s="6"/>
    </row>
    <row r="53" spans="1:10" s="2" customFormat="1" ht="15" customHeight="1">
      <c r="A53" s="7"/>
      <c r="B53" s="54">
        <v>5100</v>
      </c>
      <c r="C53" s="23">
        <v>226</v>
      </c>
      <c r="D53" s="26">
        <f>75.653+69.917</f>
        <v>145.57</v>
      </c>
      <c r="E53" s="9"/>
      <c r="F53" s="9"/>
      <c r="G53" s="9"/>
      <c r="H53" s="9"/>
      <c r="I53" s="10"/>
      <c r="J53" s="6"/>
    </row>
    <row r="54" spans="1:10" s="2" customFormat="1" ht="15" customHeight="1">
      <c r="A54" s="7"/>
      <c r="B54" s="55"/>
      <c r="C54" s="23">
        <v>262</v>
      </c>
      <c r="D54" s="26">
        <f>6.9888+7.2</f>
        <v>14.1888</v>
      </c>
      <c r="E54" s="9"/>
      <c r="F54" s="9"/>
      <c r="G54" s="9"/>
      <c r="H54" s="9"/>
      <c r="I54" s="10"/>
      <c r="J54" s="6"/>
    </row>
    <row r="55" spans="1:10" s="2" customFormat="1" ht="15" customHeight="1">
      <c r="A55" s="7"/>
      <c r="B55" s="27" t="s">
        <v>51</v>
      </c>
      <c r="C55" s="23">
        <v>211</v>
      </c>
      <c r="D55" s="26">
        <f>33.12386</f>
        <v>33.12386</v>
      </c>
      <c r="E55" s="9"/>
      <c r="F55" s="9"/>
      <c r="G55" s="9"/>
      <c r="H55" s="9"/>
      <c r="I55" s="10"/>
      <c r="J55" s="6"/>
    </row>
    <row r="56" spans="1:10" s="2" customFormat="1" ht="15" customHeight="1">
      <c r="A56" s="7"/>
      <c r="B56" s="27" t="s">
        <v>52</v>
      </c>
      <c r="C56" s="23">
        <v>226</v>
      </c>
      <c r="D56" s="26">
        <f>12.64194+112.81768+1140.89048</f>
        <v>1266.3501</v>
      </c>
      <c r="E56" s="9"/>
      <c r="F56" s="9"/>
      <c r="G56" s="9"/>
      <c r="H56" s="9"/>
      <c r="I56" s="10"/>
      <c r="J56" s="6"/>
    </row>
    <row r="57" spans="1:10" s="2" customFormat="1" ht="15" customHeight="1">
      <c r="A57" s="7"/>
      <c r="B57" s="27">
        <v>8225</v>
      </c>
      <c r="C57" s="23">
        <v>226</v>
      </c>
      <c r="D57" s="26">
        <v>3.31347</v>
      </c>
      <c r="E57" s="9"/>
      <c r="F57" s="9"/>
      <c r="G57" s="9"/>
      <c r="H57" s="9"/>
      <c r="I57" s="10"/>
      <c r="J57" s="6"/>
    </row>
    <row r="58" spans="1:10" s="2" customFormat="1" ht="12.75" customHeight="1">
      <c r="A58" s="7"/>
      <c r="B58" s="8"/>
      <c r="C58" s="3"/>
      <c r="D58" s="3"/>
      <c r="E58" s="9"/>
      <c r="F58" s="9"/>
      <c r="G58" s="9"/>
      <c r="H58" s="9"/>
      <c r="I58" s="9"/>
      <c r="J58" s="10"/>
    </row>
    <row r="59" spans="1:10" s="2" customFormat="1" ht="12.75" customHeight="1">
      <c r="A59" s="7"/>
      <c r="B59" s="8"/>
      <c r="C59" s="3"/>
      <c r="D59" s="3"/>
      <c r="E59" s="9"/>
      <c r="F59" s="9"/>
      <c r="G59" s="9"/>
      <c r="H59" s="9"/>
      <c r="I59" s="9"/>
      <c r="J59" s="10"/>
    </row>
    <row r="60" spans="1:9" ht="12.75" customHeight="1">
      <c r="A60" s="18" t="s">
        <v>13</v>
      </c>
      <c r="B60" s="18"/>
      <c r="C60" s="2"/>
      <c r="D60" s="2"/>
      <c r="E60" s="6"/>
      <c r="F60" s="6"/>
      <c r="G60" s="11"/>
      <c r="I60" s="6"/>
    </row>
    <row r="61" spans="1:10" ht="12.75" customHeight="1">
      <c r="A61" s="18" t="s">
        <v>14</v>
      </c>
      <c r="B61" s="18"/>
      <c r="C61" s="2"/>
      <c r="D61" s="2"/>
      <c r="E61" s="6"/>
      <c r="F61" s="58"/>
      <c r="G61" s="58"/>
      <c r="H61" s="6"/>
      <c r="I61" s="60"/>
      <c r="J61" s="60"/>
    </row>
    <row r="62" spans="1:10" ht="12.75" customHeight="1">
      <c r="A62" s="19"/>
      <c r="B62" s="19"/>
      <c r="D62" s="6"/>
      <c r="E62" s="6"/>
      <c r="F62" s="57"/>
      <c r="G62" s="57"/>
      <c r="H62" s="6"/>
      <c r="I62" s="57"/>
      <c r="J62" s="57"/>
    </row>
    <row r="63" spans="1:10" ht="12.75" customHeight="1">
      <c r="A63" s="19"/>
      <c r="B63" s="19"/>
      <c r="D63" s="6"/>
      <c r="E63" s="6"/>
      <c r="F63" s="3"/>
      <c r="G63" s="3"/>
      <c r="H63" s="6"/>
      <c r="I63" s="3"/>
      <c r="J63" s="3"/>
    </row>
    <row r="64" spans="1:5" ht="12.75" customHeight="1">
      <c r="A64" s="19"/>
      <c r="B64" s="19"/>
      <c r="D64" s="6"/>
      <c r="E64" s="6"/>
    </row>
    <row r="65" spans="1:10" ht="12.75" customHeight="1">
      <c r="A65" s="18" t="s">
        <v>17</v>
      </c>
      <c r="B65" s="18"/>
      <c r="F65" s="59"/>
      <c r="G65" s="59"/>
      <c r="I65" s="60" t="s">
        <v>20</v>
      </c>
      <c r="J65" s="60"/>
    </row>
    <row r="66" spans="4:10" ht="12.75" customHeight="1">
      <c r="D66" s="6"/>
      <c r="E66" s="6"/>
      <c r="F66" s="57" t="s">
        <v>15</v>
      </c>
      <c r="G66" s="57"/>
      <c r="I66" s="57" t="s">
        <v>16</v>
      </c>
      <c r="J66" s="57"/>
    </row>
    <row r="67" spans="2:7" ht="12.75" customHeight="1">
      <c r="B67" s="12"/>
      <c r="C67" s="12"/>
      <c r="D67" s="13"/>
      <c r="E67" s="12"/>
      <c r="F67" s="12"/>
      <c r="G67" s="13"/>
    </row>
    <row r="68" spans="2:7" ht="12.75" customHeight="1">
      <c r="B68" s="12"/>
      <c r="C68" s="12"/>
      <c r="D68" s="12"/>
      <c r="E68" s="12"/>
      <c r="F68" s="12"/>
      <c r="G68" s="13"/>
    </row>
    <row r="69" spans="2:9" ht="12.75">
      <c r="B69" s="12"/>
      <c r="C69" s="20"/>
      <c r="D69" s="25"/>
      <c r="E69" s="20"/>
      <c r="F69" s="20"/>
      <c r="G69" s="20"/>
      <c r="H69" s="20"/>
      <c r="I69" s="20"/>
    </row>
    <row r="70" spans="3:9" ht="12.75">
      <c r="C70" s="20" t="s">
        <v>21</v>
      </c>
      <c r="D70" s="25"/>
      <c r="E70" s="20"/>
      <c r="F70" s="20" t="s">
        <v>55</v>
      </c>
      <c r="G70" s="20"/>
      <c r="I70" s="20"/>
    </row>
    <row r="71" ht="12.75">
      <c r="G71" s="13"/>
    </row>
    <row r="74" ht="12.75">
      <c r="G74" s="6"/>
    </row>
  </sheetData>
  <sheetProtection/>
  <mergeCells count="40">
    <mergeCell ref="A9:J9"/>
    <mergeCell ref="A34:A35"/>
    <mergeCell ref="A32:A33"/>
    <mergeCell ref="A27:A28"/>
    <mergeCell ref="A20:A21"/>
    <mergeCell ref="A29:A30"/>
    <mergeCell ref="D29:D30"/>
    <mergeCell ref="D27:D28"/>
    <mergeCell ref="D15:D16"/>
    <mergeCell ref="B34:B35"/>
    <mergeCell ref="A1:J1"/>
    <mergeCell ref="A2:J2"/>
    <mergeCell ref="A3:J3"/>
    <mergeCell ref="A6:J6"/>
    <mergeCell ref="A5:J5"/>
    <mergeCell ref="C8:G8"/>
    <mergeCell ref="D34:D35"/>
    <mergeCell ref="D20:D21"/>
    <mergeCell ref="B32:B33"/>
    <mergeCell ref="B51:C52"/>
    <mergeCell ref="D32:D33"/>
    <mergeCell ref="D51:D52"/>
    <mergeCell ref="B20:B21"/>
    <mergeCell ref="B29:B30"/>
    <mergeCell ref="B53:B54"/>
    <mergeCell ref="B27:B28"/>
    <mergeCell ref="F66:G66"/>
    <mergeCell ref="I66:J66"/>
    <mergeCell ref="F61:G61"/>
    <mergeCell ref="F65:G65"/>
    <mergeCell ref="I61:J61"/>
    <mergeCell ref="F62:G62"/>
    <mergeCell ref="I62:J62"/>
    <mergeCell ref="I65:J65"/>
    <mergeCell ref="D13:D14"/>
    <mergeCell ref="B13:B16"/>
    <mergeCell ref="A13:A16"/>
    <mergeCell ref="C17:C18"/>
    <mergeCell ref="B17:B18"/>
    <mergeCell ref="A17:A18"/>
  </mergeCells>
  <printOptions/>
  <pageMargins left="0.7874015748031497" right="0.1968503937007874" top="0.3937007874015748" bottom="0.1968503937007874" header="0.31496062992125984" footer="0.31496062992125984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2023-08-18T11:15:49Z</dcterms:modified>
  <cp:category/>
  <cp:version/>
  <cp:contentType/>
  <cp:contentStatus/>
</cp:coreProperties>
</file>